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20" windowWidth="18195" windowHeight="12330" activeTab="4"/>
  </bookViews>
  <sheets>
    <sheet name="I_1" sheetId="1" r:id="rId1"/>
    <sheet name="I_2" sheetId="2" r:id="rId2"/>
    <sheet name="I_3" sheetId="3" r:id="rId3"/>
    <sheet name="I_4" sheetId="4" r:id="rId4"/>
    <sheet name="I_5" sheetId="5" r:id="rId5"/>
  </sheets>
  <calcPr calcId="125725"/>
</workbook>
</file>

<file path=xl/calcChain.xml><?xml version="1.0" encoding="utf-8"?>
<calcChain xmlns="http://schemas.openxmlformats.org/spreadsheetml/2006/main">
  <c r="F30" i="4"/>
  <c r="F31"/>
  <c r="F32" s="1"/>
  <c r="F33"/>
  <c r="F22"/>
  <c r="F23"/>
  <c r="F24" s="1"/>
  <c r="F25"/>
  <c r="F6"/>
  <c r="F7"/>
  <c r="F8" s="1"/>
  <c r="F9"/>
  <c r="C31"/>
  <c r="D31"/>
  <c r="E31"/>
  <c r="B31"/>
  <c r="C23"/>
  <c r="D23"/>
  <c r="E23"/>
  <c r="B23"/>
  <c r="E30"/>
  <c r="E33" s="1"/>
  <c r="D30"/>
  <c r="D33" s="1"/>
  <c r="C30"/>
  <c r="B30"/>
  <c r="B33" s="1"/>
  <c r="E22"/>
  <c r="E25" s="1"/>
  <c r="D22"/>
  <c r="D25" s="1"/>
  <c r="C22"/>
  <c r="C25" s="1"/>
  <c r="B22"/>
  <c r="B25" s="1"/>
  <c r="C6"/>
  <c r="C9" s="1"/>
  <c r="D6"/>
  <c r="D9" s="1"/>
  <c r="E6"/>
  <c r="E9" s="1"/>
  <c r="C7"/>
  <c r="D7"/>
  <c r="E7"/>
  <c r="B7"/>
  <c r="B6"/>
  <c r="B9" s="1"/>
  <c r="C32" l="1"/>
  <c r="C33"/>
  <c r="C8"/>
  <c r="E32"/>
  <c r="D32"/>
  <c r="D24"/>
  <c r="C24"/>
  <c r="D8"/>
  <c r="E8"/>
  <c r="B24"/>
  <c r="B32"/>
  <c r="B8"/>
  <c r="E24"/>
  <c r="B2" i="2"/>
  <c r="I9" i="1"/>
  <c r="I10"/>
  <c r="I15" s="1"/>
  <c r="I16" s="1"/>
  <c r="G9"/>
  <c r="H9"/>
  <c r="G10"/>
  <c r="G15" s="1"/>
  <c r="G16" s="1"/>
  <c r="H10"/>
  <c r="H15" s="1"/>
  <c r="H16" s="1"/>
  <c r="E9"/>
  <c r="F9"/>
  <c r="E10"/>
  <c r="F10"/>
  <c r="B10"/>
  <c r="B17" s="1"/>
  <c r="B9"/>
  <c r="B12" l="1"/>
  <c r="B13" s="1"/>
  <c r="F6" i="2"/>
  <c r="F7" s="1"/>
  <c r="H6"/>
  <c r="H7" s="1"/>
  <c r="E6"/>
  <c r="I6"/>
  <c r="I7" s="1"/>
  <c r="B6"/>
  <c r="B7" s="1"/>
  <c r="G6"/>
  <c r="G7" s="1"/>
  <c r="D6"/>
  <c r="D7" s="1"/>
  <c r="E7"/>
  <c r="I12" i="1"/>
  <c r="I13" s="1"/>
  <c r="I14" s="1"/>
  <c r="I17"/>
  <c r="I11"/>
  <c r="B15"/>
  <c r="B16" s="1"/>
  <c r="H17"/>
  <c r="H12"/>
  <c r="H13" s="1"/>
  <c r="H14" s="1"/>
  <c r="H11"/>
  <c r="E12"/>
  <c r="E13" s="1"/>
  <c r="E14" s="1"/>
  <c r="F11"/>
  <c r="G17"/>
  <c r="G11"/>
  <c r="G12"/>
  <c r="G13" s="1"/>
  <c r="G14" s="1"/>
  <c r="E11"/>
  <c r="E15"/>
  <c r="E16" s="1"/>
  <c r="F17"/>
  <c r="E17"/>
  <c r="F15"/>
  <c r="F16" s="1"/>
  <c r="F12"/>
  <c r="F13" s="1"/>
  <c r="F14" s="1"/>
  <c r="B11"/>
  <c r="B14"/>
</calcChain>
</file>

<file path=xl/sharedStrings.xml><?xml version="1.0" encoding="utf-8"?>
<sst xmlns="http://schemas.openxmlformats.org/spreadsheetml/2006/main" count="78" uniqueCount="28">
  <si>
    <t>d</t>
  </si>
  <si>
    <t>t*</t>
  </si>
  <si>
    <t>vx</t>
  </si>
  <si>
    <t>h</t>
  </si>
  <si>
    <t>v0z</t>
  </si>
  <si>
    <t>g</t>
  </si>
  <si>
    <t>v0</t>
  </si>
  <si>
    <t>tg</t>
  </si>
  <si>
    <t>alfa rad</t>
  </si>
  <si>
    <t>alfa fok</t>
  </si>
  <si>
    <t>z0</t>
  </si>
  <si>
    <t>m</t>
  </si>
  <si>
    <t>s</t>
  </si>
  <si>
    <t>m/s^2</t>
  </si>
  <si>
    <t>m/s</t>
  </si>
  <si>
    <t>SÚLYLÖKŐ</t>
  </si>
  <si>
    <t>th</t>
  </si>
  <si>
    <t>tg alfa</t>
  </si>
  <si>
    <t>km/h</t>
  </si>
  <si>
    <t>a</t>
  </si>
  <si>
    <t>t</t>
  </si>
  <si>
    <t>m/s2</t>
  </si>
  <si>
    <t>z*</t>
  </si>
  <si>
    <t>v_hang</t>
  </si>
  <si>
    <t>cserép</t>
  </si>
  <si>
    <t>t_hang</t>
  </si>
  <si>
    <t>t_max</t>
  </si>
  <si>
    <t>v_cserép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</si>
</sst>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2">
    <font>
      <sz val="11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0" borderId="0" xfId="0" applyFill="1"/>
    <xf numFmtId="0" fontId="1" fillId="0" borderId="0" xfId="0" applyFont="1"/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164" fontId="0" fillId="2" borderId="0" xfId="0" applyNumberFormat="1" applyFill="1"/>
    <xf numFmtId="165" fontId="0" fillId="3" borderId="0" xfId="0" applyNumberFormat="1" applyFill="1"/>
    <xf numFmtId="166" fontId="0" fillId="3" borderId="0" xfId="0" applyNumberFormat="1" applyFill="1"/>
    <xf numFmtId="2" fontId="0" fillId="3" borderId="0" xfId="0" applyNumberFormat="1" applyFill="1"/>
    <xf numFmtId="2" fontId="0" fillId="0" borderId="0" xfId="0" applyNumberFormat="1" applyFill="1"/>
    <xf numFmtId="166" fontId="1" fillId="0" borderId="0" xfId="0" applyNumberFormat="1" applyFont="1"/>
    <xf numFmtId="0" fontId="1" fillId="0" borderId="0" xfId="0" applyFont="1" applyFill="1"/>
    <xf numFmtId="164" fontId="0" fillId="3" borderId="0" xfId="0" applyNumberFormat="1" applyFill="1"/>
    <xf numFmtId="2" fontId="1" fillId="0" borderId="0" xfId="0" applyNumberFormat="1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C20" sqref="C20"/>
    </sheetView>
  </sheetViews>
  <sheetFormatPr defaultRowHeight="15"/>
  <sheetData>
    <row r="1" spans="1:10">
      <c r="A1" t="s">
        <v>15</v>
      </c>
    </row>
    <row r="3" spans="1:10">
      <c r="A3" t="s">
        <v>0</v>
      </c>
      <c r="B3" s="1">
        <v>23.13</v>
      </c>
      <c r="C3" t="s">
        <v>11</v>
      </c>
    </row>
    <row r="4" spans="1:10">
      <c r="A4" t="s">
        <v>1</v>
      </c>
      <c r="B4" s="1">
        <v>2</v>
      </c>
      <c r="C4" t="s">
        <v>12</v>
      </c>
    </row>
    <row r="5" spans="1:10">
      <c r="A5" t="s">
        <v>10</v>
      </c>
      <c r="B5" s="1">
        <v>1.7</v>
      </c>
      <c r="C5" t="s">
        <v>11</v>
      </c>
      <c r="D5" t="s">
        <v>10</v>
      </c>
      <c r="E5" s="1">
        <v>1.5</v>
      </c>
      <c r="F5" s="1">
        <v>1.6</v>
      </c>
      <c r="G5" s="1">
        <v>1.7</v>
      </c>
      <c r="H5" s="1">
        <v>1.8</v>
      </c>
      <c r="I5" s="1">
        <v>1.9</v>
      </c>
    </row>
    <row r="6" spans="1:10">
      <c r="A6" s="3" t="s">
        <v>5</v>
      </c>
      <c r="B6" s="13">
        <v>10</v>
      </c>
      <c r="C6" s="3" t="s">
        <v>13</v>
      </c>
    </row>
    <row r="9" spans="1:10">
      <c r="A9" t="s">
        <v>2</v>
      </c>
      <c r="B9">
        <f>$B$3/$B$4</f>
        <v>11.565</v>
      </c>
      <c r="D9" t="s">
        <v>2</v>
      </c>
      <c r="E9">
        <f t="shared" ref="E9:I9" si="0">$B$3/$B$4</f>
        <v>11.565</v>
      </c>
      <c r="F9">
        <f t="shared" si="0"/>
        <v>11.565</v>
      </c>
      <c r="G9">
        <f t="shared" si="0"/>
        <v>11.565</v>
      </c>
      <c r="H9">
        <f t="shared" si="0"/>
        <v>11.565</v>
      </c>
      <c r="I9">
        <f t="shared" si="0"/>
        <v>11.565</v>
      </c>
      <c r="J9" t="s">
        <v>14</v>
      </c>
    </row>
    <row r="10" spans="1:10">
      <c r="A10" t="s">
        <v>4</v>
      </c>
      <c r="B10">
        <f>$B$6/2*$B$4-B5/$B$4</f>
        <v>9.15</v>
      </c>
      <c r="D10" t="s">
        <v>4</v>
      </c>
      <c r="E10">
        <f t="shared" ref="E10:I10" si="1">$B$6/2*$B$4-E5/$B$4</f>
        <v>9.25</v>
      </c>
      <c r="F10">
        <f t="shared" si="1"/>
        <v>9.1999999999999993</v>
      </c>
      <c r="G10">
        <f t="shared" si="1"/>
        <v>9.15</v>
      </c>
      <c r="H10">
        <f t="shared" si="1"/>
        <v>9.1</v>
      </c>
      <c r="I10">
        <f t="shared" si="1"/>
        <v>9.0500000000000007</v>
      </c>
      <c r="J10" t="s">
        <v>14</v>
      </c>
    </row>
    <row r="11" spans="1:10">
      <c r="A11" t="s">
        <v>6</v>
      </c>
      <c r="B11" s="10">
        <f>SQRT(B9^2+B10^2)</f>
        <v>14.746922560317458</v>
      </c>
      <c r="C11" s="2"/>
      <c r="D11" t="s">
        <v>6</v>
      </c>
      <c r="E11" s="10">
        <f t="shared" ref="E11:I11" si="2">SQRT(E9^2+E10^2)</f>
        <v>14.809177053435482</v>
      </c>
      <c r="F11" s="10">
        <f t="shared" si="2"/>
        <v>14.777998003789282</v>
      </c>
      <c r="G11" s="10">
        <f t="shared" si="2"/>
        <v>14.746922560317458</v>
      </c>
      <c r="H11" s="10">
        <f t="shared" si="2"/>
        <v>14.715951379370617</v>
      </c>
      <c r="I11" s="10">
        <f t="shared" si="2"/>
        <v>14.68508512062494</v>
      </c>
      <c r="J11" t="s">
        <v>14</v>
      </c>
    </row>
    <row r="12" spans="1:10">
      <c r="A12" t="s">
        <v>17</v>
      </c>
      <c r="B12" s="4">
        <f>B10/B9</f>
        <v>0.79118028534370954</v>
      </c>
      <c r="C12" s="2"/>
      <c r="D12" t="s">
        <v>7</v>
      </c>
      <c r="E12" s="4">
        <f t="shared" ref="E12:I12" si="3">E10/E9</f>
        <v>0.79982706441850415</v>
      </c>
      <c r="F12" s="4">
        <f t="shared" si="3"/>
        <v>0.79550367488110674</v>
      </c>
      <c r="G12" s="4">
        <f t="shared" si="3"/>
        <v>0.79118028534370954</v>
      </c>
      <c r="H12" s="4">
        <f t="shared" si="3"/>
        <v>0.78685689580631213</v>
      </c>
      <c r="I12" s="4">
        <f t="shared" si="3"/>
        <v>0.78253350626891494</v>
      </c>
    </row>
    <row r="13" spans="1:10">
      <c r="A13" t="s">
        <v>8</v>
      </c>
      <c r="B13" s="4">
        <f>ATAN(B12)</f>
        <v>0.66933988274942013</v>
      </c>
      <c r="C13" s="2"/>
      <c r="D13" t="s">
        <v>8</v>
      </c>
      <c r="E13" s="4">
        <f t="shared" ref="E13:F13" si="4">ATAN(E12)</f>
        <v>0.67463548480237756</v>
      </c>
      <c r="F13" s="4">
        <f t="shared" si="4"/>
        <v>0.67199326089528033</v>
      </c>
      <c r="G13" s="4">
        <f t="shared" ref="G13" si="5">ATAN(G12)</f>
        <v>0.66933988274942013</v>
      </c>
      <c r="H13" s="4">
        <f t="shared" ref="H13" si="6">ATAN(H12)</f>
        <v>0.66667531718238515</v>
      </c>
      <c r="I13" s="4">
        <f t="shared" ref="I13" si="7">ATAN(I12)</f>
        <v>0.66399953136680412</v>
      </c>
    </row>
    <row r="14" spans="1:10">
      <c r="A14" t="s">
        <v>9</v>
      </c>
      <c r="B14" s="11">
        <f>B13/PI()*180</f>
        <v>38.35035034132315</v>
      </c>
      <c r="C14" s="2"/>
      <c r="D14" s="2" t="s">
        <v>9</v>
      </c>
      <c r="E14" s="11">
        <f t="shared" ref="E14:F14" si="8">E13/PI()*180</f>
        <v>38.653765988938424</v>
      </c>
      <c r="F14" s="11">
        <f t="shared" si="8"/>
        <v>38.502377710533189</v>
      </c>
      <c r="G14" s="11">
        <f t="shared" ref="G14" si="9">G13/PI()*180</f>
        <v>38.35035034132315</v>
      </c>
      <c r="H14" s="11">
        <f t="shared" ref="H14" si="10">H13/PI()*180</f>
        <v>38.197681980096164</v>
      </c>
      <c r="I14" s="11">
        <f t="shared" ref="I14" si="11">I13/PI()*180</f>
        <v>38.044370745982398</v>
      </c>
      <c r="J14" s="2"/>
    </row>
    <row r="15" spans="1:10">
      <c r="A15" t="s">
        <v>16</v>
      </c>
      <c r="B15" s="2">
        <f>B10/$B$6</f>
        <v>0.91500000000000004</v>
      </c>
      <c r="C15" s="2"/>
      <c r="D15" t="s">
        <v>16</v>
      </c>
      <c r="E15" s="2">
        <f t="shared" ref="E15:I15" si="12">E10/$B$6</f>
        <v>0.92500000000000004</v>
      </c>
      <c r="F15" s="2">
        <f t="shared" si="12"/>
        <v>0.91999999999999993</v>
      </c>
      <c r="G15" s="2">
        <f t="shared" si="12"/>
        <v>0.91500000000000004</v>
      </c>
      <c r="H15" s="2">
        <f t="shared" si="12"/>
        <v>0.90999999999999992</v>
      </c>
      <c r="I15" s="2">
        <f t="shared" si="12"/>
        <v>0.90500000000000003</v>
      </c>
      <c r="J15" t="s">
        <v>12</v>
      </c>
    </row>
    <row r="16" spans="1:10">
      <c r="A16" t="s">
        <v>3</v>
      </c>
      <c r="B16" s="9">
        <f>B5+B10*B15-$B$6/2*B15^2</f>
        <v>5.8861249999999998</v>
      </c>
      <c r="C16" s="5"/>
      <c r="D16" s="5" t="s">
        <v>3</v>
      </c>
      <c r="E16" s="9">
        <f t="shared" ref="E16:I16" si="13">E5+E10*E15-$B$6/2*E15^2</f>
        <v>5.7781250000000002</v>
      </c>
      <c r="F16" s="9">
        <f t="shared" si="13"/>
        <v>5.831999999999999</v>
      </c>
      <c r="G16" s="9">
        <f t="shared" si="13"/>
        <v>5.8861249999999998</v>
      </c>
      <c r="H16" s="9">
        <f t="shared" si="13"/>
        <v>5.9405000000000001</v>
      </c>
      <c r="I16" s="9">
        <f t="shared" si="13"/>
        <v>5.9951250000000007</v>
      </c>
      <c r="J16" t="s">
        <v>11</v>
      </c>
    </row>
    <row r="17" spans="2:9">
      <c r="B17" s="12">
        <f>B5+B10^2/2/$B$6</f>
        <v>5.8861250000000007</v>
      </c>
      <c r="C17" s="12"/>
      <c r="D17" s="12"/>
      <c r="E17" s="12">
        <f t="shared" ref="E17:I17" si="14">E5+E10^2/2/$B$6</f>
        <v>5.7781250000000002</v>
      </c>
      <c r="F17" s="12">
        <f t="shared" si="14"/>
        <v>5.831999999999999</v>
      </c>
      <c r="G17" s="12">
        <f t="shared" si="14"/>
        <v>5.8861250000000007</v>
      </c>
      <c r="H17" s="12">
        <f t="shared" si="14"/>
        <v>5.9404999999999992</v>
      </c>
      <c r="I17" s="12">
        <f t="shared" si="14"/>
        <v>5.9951250000000016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20" sqref="F20"/>
    </sheetView>
  </sheetViews>
  <sheetFormatPr defaultRowHeight="15"/>
  <sheetData>
    <row r="1" spans="1:10">
      <c r="A1" t="s">
        <v>6</v>
      </c>
      <c r="B1" s="1">
        <v>193.1</v>
      </c>
      <c r="C1" t="s">
        <v>18</v>
      </c>
    </row>
    <row r="2" spans="1:10">
      <c r="B2" s="6">
        <f>B1/3.6</f>
        <v>53.638888888888886</v>
      </c>
      <c r="C2" t="s">
        <v>14</v>
      </c>
    </row>
    <row r="4" spans="1:10">
      <c r="A4" t="s">
        <v>12</v>
      </c>
      <c r="B4" s="1">
        <v>2.2000000000000002</v>
      </c>
      <c r="D4" s="1">
        <v>1.5</v>
      </c>
      <c r="E4" s="1">
        <v>1.8</v>
      </c>
      <c r="F4" s="1">
        <v>2.1</v>
      </c>
      <c r="G4" s="1">
        <v>2.4</v>
      </c>
      <c r="H4" s="1">
        <v>2.7</v>
      </c>
      <c r="I4" s="7">
        <v>3</v>
      </c>
      <c r="J4" t="s">
        <v>11</v>
      </c>
    </row>
    <row r="6" spans="1:10">
      <c r="A6" t="s">
        <v>19</v>
      </c>
      <c r="B6" s="14">
        <f>$B$2^2/2/B4</f>
        <v>653.89327300785624</v>
      </c>
      <c r="D6" s="14">
        <f t="shared" ref="D6:I6" si="0">$B$2^2/2/D4</f>
        <v>959.04346707818922</v>
      </c>
      <c r="E6" s="14">
        <f t="shared" si="0"/>
        <v>799.20288923182432</v>
      </c>
      <c r="F6" s="14">
        <f t="shared" si="0"/>
        <v>685.03104791299222</v>
      </c>
      <c r="G6" s="14">
        <f t="shared" si="0"/>
        <v>599.40216692386832</v>
      </c>
      <c r="H6" s="14">
        <f t="shared" si="0"/>
        <v>532.80192615454951</v>
      </c>
      <c r="I6" s="14">
        <f t="shared" si="0"/>
        <v>479.52173353909461</v>
      </c>
      <c r="J6" t="s">
        <v>21</v>
      </c>
    </row>
    <row r="7" spans="1:10">
      <c r="A7" t="s">
        <v>20</v>
      </c>
      <c r="B7" s="8">
        <f>$B$2/B6</f>
        <v>8.2030036250647337E-2</v>
      </c>
      <c r="C7" s="4"/>
      <c r="D7" s="8">
        <f t="shared" ref="D7:I7" si="1">$B$2/D6</f>
        <v>5.5929570170895913E-2</v>
      </c>
      <c r="E7" s="8">
        <f t="shared" si="1"/>
        <v>6.7115484205075099E-2</v>
      </c>
      <c r="F7" s="8">
        <f t="shared" si="1"/>
        <v>7.8301398239254277E-2</v>
      </c>
      <c r="G7" s="8">
        <f t="shared" si="1"/>
        <v>8.9487312273433442E-2</v>
      </c>
      <c r="H7" s="8">
        <f t="shared" si="1"/>
        <v>0.10067322630761265</v>
      </c>
      <c r="I7" s="8">
        <f t="shared" si="1"/>
        <v>0.11185914034179183</v>
      </c>
      <c r="J7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M29" sqref="M29"/>
    </sheetView>
  </sheetViews>
  <sheetFormatPr defaultRowHeight="15"/>
  <sheetData>
    <row r="1" spans="1:7">
      <c r="A1" t="s">
        <v>24</v>
      </c>
      <c r="B1">
        <v>44</v>
      </c>
      <c r="C1" t="s">
        <v>11</v>
      </c>
    </row>
    <row r="3" spans="1:7">
      <c r="A3" t="s">
        <v>23</v>
      </c>
      <c r="B3" s="1">
        <v>340</v>
      </c>
      <c r="C3" t="s">
        <v>14</v>
      </c>
    </row>
    <row r="5" spans="1:7">
      <c r="A5" t="s">
        <v>22</v>
      </c>
      <c r="B5" s="1">
        <v>1.6</v>
      </c>
      <c r="C5" s="1">
        <v>1.7</v>
      </c>
      <c r="D5" s="1">
        <v>1.8</v>
      </c>
      <c r="E5" s="1">
        <v>1.9</v>
      </c>
      <c r="F5" s="1">
        <v>0</v>
      </c>
      <c r="G5" t="s">
        <v>11</v>
      </c>
    </row>
    <row r="6" spans="1:7">
      <c r="A6" t="s">
        <v>1</v>
      </c>
      <c r="B6" s="5">
        <f>SQRT(($B$1-B5)/5)</f>
        <v>2.9120439557122073</v>
      </c>
      <c r="C6" s="5">
        <f t="shared" ref="C6:F6" si="0">SQRT(($B$1-C5)/5)</f>
        <v>2.9086079144497972</v>
      </c>
      <c r="D6" s="5">
        <f t="shared" si="0"/>
        <v>2.9051678092667901</v>
      </c>
      <c r="E6" s="5">
        <f t="shared" si="0"/>
        <v>2.9017236257093817</v>
      </c>
      <c r="F6" s="5">
        <f t="shared" si="0"/>
        <v>2.9664793948382653</v>
      </c>
      <c r="G6" t="s">
        <v>12</v>
      </c>
    </row>
    <row r="7" spans="1:7">
      <c r="A7" t="s">
        <v>25</v>
      </c>
      <c r="B7" s="4">
        <f>($B$1-B5)/$B$3</f>
        <v>0.12470588235294117</v>
      </c>
      <c r="C7" s="4">
        <f t="shared" ref="C7:E7" si="1">($B$1-C5)/$B$3</f>
        <v>0.12441176470588235</v>
      </c>
      <c r="D7" s="4">
        <f t="shared" si="1"/>
        <v>0.12411764705882354</v>
      </c>
      <c r="E7" s="4">
        <f t="shared" si="1"/>
        <v>0.12382352941176471</v>
      </c>
      <c r="F7" s="4">
        <f t="shared" ref="F7" si="2">($B$1-F5)/$B$3</f>
        <v>0.12941176470588237</v>
      </c>
      <c r="G7" t="s">
        <v>12</v>
      </c>
    </row>
    <row r="8" spans="1:7">
      <c r="A8" t="s">
        <v>26</v>
      </c>
      <c r="B8" s="9">
        <f>B6-B7</f>
        <v>2.7873380733592663</v>
      </c>
      <c r="C8" s="9">
        <f t="shared" ref="C8:F8" si="3">C6-C7</f>
        <v>2.7841961497439147</v>
      </c>
      <c r="D8" s="9">
        <f t="shared" si="3"/>
        <v>2.7810501622079666</v>
      </c>
      <c r="E8" s="9">
        <f t="shared" si="3"/>
        <v>2.7779000962976168</v>
      </c>
      <c r="F8" s="9">
        <f t="shared" si="3"/>
        <v>2.8370676301323829</v>
      </c>
      <c r="G8" t="s">
        <v>12</v>
      </c>
    </row>
    <row r="9" spans="1:7">
      <c r="A9" s="3" t="s">
        <v>27</v>
      </c>
      <c r="B9" s="15">
        <f>B6*10</f>
        <v>29.120439557122072</v>
      </c>
      <c r="C9" s="15">
        <f t="shared" ref="C9:E9" si="4">C6*10</f>
        <v>29.086079144497972</v>
      </c>
      <c r="D9" s="15">
        <f t="shared" si="4"/>
        <v>29.051678092667899</v>
      </c>
      <c r="E9" s="15">
        <f t="shared" si="4"/>
        <v>29.017236257093817</v>
      </c>
      <c r="F9" s="15">
        <f t="shared" ref="F9" si="5">F6*10</f>
        <v>29.664793948382652</v>
      </c>
      <c r="G9" s="3" t="s">
        <v>14</v>
      </c>
    </row>
    <row r="19" spans="1:7">
      <c r="A19" t="s">
        <v>23</v>
      </c>
      <c r="B19" s="1">
        <v>330</v>
      </c>
      <c r="C19" t="s">
        <v>14</v>
      </c>
    </row>
    <row r="21" spans="1:7">
      <c r="A21" t="s">
        <v>22</v>
      </c>
      <c r="B21">
        <v>1.6</v>
      </c>
      <c r="C21">
        <v>1.7</v>
      </c>
      <c r="D21">
        <v>1.8</v>
      </c>
      <c r="E21">
        <v>1.9</v>
      </c>
      <c r="F21">
        <v>0</v>
      </c>
      <c r="G21" t="s">
        <v>11</v>
      </c>
    </row>
    <row r="22" spans="1:7">
      <c r="A22" t="s">
        <v>1</v>
      </c>
      <c r="B22" s="5">
        <f>SQRT(($B$1-B21)/5)</f>
        <v>2.9120439557122073</v>
      </c>
      <c r="C22" s="5">
        <f t="shared" ref="C22" si="6">SQRT(($B$1-C21)/5)</f>
        <v>2.9086079144497972</v>
      </c>
      <c r="D22" s="5">
        <f t="shared" ref="D22" si="7">SQRT(($B$1-D21)/5)</f>
        <v>2.9051678092667901</v>
      </c>
      <c r="E22" s="5">
        <f t="shared" ref="E22:F22" si="8">SQRT(($B$1-E21)/5)</f>
        <v>2.9017236257093817</v>
      </c>
      <c r="F22" s="5">
        <f t="shared" si="8"/>
        <v>2.9664793948382653</v>
      </c>
      <c r="G22" t="s">
        <v>12</v>
      </c>
    </row>
    <row r="23" spans="1:7">
      <c r="A23" t="s">
        <v>25</v>
      </c>
      <c r="B23" s="4">
        <f>($B$1-B21)/$B$19</f>
        <v>0.12848484848484848</v>
      </c>
      <c r="C23" s="4">
        <f>($B$1-C21)/$B$19</f>
        <v>0.12818181818181817</v>
      </c>
      <c r="D23" s="4">
        <f>($B$1-D21)/$B$19</f>
        <v>0.1278787878787879</v>
      </c>
      <c r="E23" s="4">
        <f>($B$1-E21)/$B$19</f>
        <v>0.12757575757575759</v>
      </c>
      <c r="F23" s="4">
        <f>($B$1-F21)/$B$19</f>
        <v>0.13333333333333333</v>
      </c>
      <c r="G23" t="s">
        <v>12</v>
      </c>
    </row>
    <row r="24" spans="1:7">
      <c r="A24" t="s">
        <v>26</v>
      </c>
      <c r="B24" s="5">
        <f>B22-B23</f>
        <v>2.7835591072273589</v>
      </c>
      <c r="C24" s="5">
        <f t="shared" ref="C24" si="9">C22-C23</f>
        <v>2.7804260962679788</v>
      </c>
      <c r="D24" s="5">
        <f t="shared" ref="D24" si="10">D22-D23</f>
        <v>2.7772890213880022</v>
      </c>
      <c r="E24" s="5">
        <f t="shared" ref="E24:F24" si="11">E22-E23</f>
        <v>2.7741478681336242</v>
      </c>
      <c r="F24" s="5">
        <f t="shared" si="11"/>
        <v>2.833146061504932</v>
      </c>
      <c r="G24" t="s">
        <v>12</v>
      </c>
    </row>
    <row r="25" spans="1:7">
      <c r="A25" s="3" t="s">
        <v>27</v>
      </c>
      <c r="B25" s="15">
        <f>B22*10</f>
        <v>29.120439557122072</v>
      </c>
      <c r="C25" s="15">
        <f t="shared" ref="C25:E25" si="12">C22*10</f>
        <v>29.086079144497972</v>
      </c>
      <c r="D25" s="15">
        <f t="shared" si="12"/>
        <v>29.051678092667899</v>
      </c>
      <c r="E25" s="15">
        <f t="shared" si="12"/>
        <v>29.017236257093817</v>
      </c>
      <c r="F25" s="15">
        <f t="shared" ref="F25" si="13">F22*10</f>
        <v>29.664793948382652</v>
      </c>
      <c r="G25" s="3" t="s">
        <v>14</v>
      </c>
    </row>
    <row r="27" spans="1:7">
      <c r="A27" t="s">
        <v>23</v>
      </c>
      <c r="B27" s="1">
        <v>350</v>
      </c>
      <c r="C27" t="s">
        <v>14</v>
      </c>
    </row>
    <row r="29" spans="1:7">
      <c r="A29" t="s">
        <v>22</v>
      </c>
      <c r="B29">
        <v>1.6</v>
      </c>
      <c r="C29">
        <v>1.7</v>
      </c>
      <c r="D29">
        <v>1.8</v>
      </c>
      <c r="E29">
        <v>1.9</v>
      </c>
      <c r="F29">
        <v>0</v>
      </c>
      <c r="G29" t="s">
        <v>11</v>
      </c>
    </row>
    <row r="30" spans="1:7">
      <c r="A30" t="s">
        <v>1</v>
      </c>
      <c r="B30" s="5">
        <f>SQRT(($B$1-B29)/5)</f>
        <v>2.9120439557122073</v>
      </c>
      <c r="C30" s="5">
        <f t="shared" ref="C30" si="14">SQRT(($B$1-C29)/5)</f>
        <v>2.9086079144497972</v>
      </c>
      <c r="D30" s="5">
        <f t="shared" ref="D30" si="15">SQRT(($B$1-D29)/5)</f>
        <v>2.9051678092667901</v>
      </c>
      <c r="E30" s="5">
        <f t="shared" ref="E30:F30" si="16">SQRT(($B$1-E29)/5)</f>
        <v>2.9017236257093817</v>
      </c>
      <c r="F30" s="5">
        <f t="shared" si="16"/>
        <v>2.9664793948382653</v>
      </c>
      <c r="G30" t="s">
        <v>12</v>
      </c>
    </row>
    <row r="31" spans="1:7">
      <c r="A31" t="s">
        <v>25</v>
      </c>
      <c r="B31" s="4">
        <f>($B$1-B29)/$B$27</f>
        <v>0.12114285714285714</v>
      </c>
      <c r="C31" s="4">
        <f>($B$1-C29)/$B$27</f>
        <v>0.12085714285714284</v>
      </c>
      <c r="D31" s="4">
        <f>($B$1-D29)/$B$27</f>
        <v>0.12057142857142858</v>
      </c>
      <c r="E31" s="4">
        <f>($B$1-E29)/$B$27</f>
        <v>0.12028571428571429</v>
      </c>
      <c r="F31" s="4">
        <f>($B$1-F29)/$B$27</f>
        <v>0.12571428571428572</v>
      </c>
      <c r="G31" t="s">
        <v>12</v>
      </c>
    </row>
    <row r="32" spans="1:7">
      <c r="A32" t="s">
        <v>26</v>
      </c>
      <c r="B32" s="5">
        <f>B30-B31</f>
        <v>2.7909010985693503</v>
      </c>
      <c r="C32" s="5">
        <f t="shared" ref="C32" si="17">C30-C31</f>
        <v>2.7877507715926542</v>
      </c>
      <c r="D32" s="5">
        <f t="shared" ref="D32" si="18">D30-D31</f>
        <v>2.7845963806953615</v>
      </c>
      <c r="E32" s="5">
        <f t="shared" ref="E32:F32" si="19">E30-E31</f>
        <v>2.7814379114236676</v>
      </c>
      <c r="F32" s="5">
        <f t="shared" si="19"/>
        <v>2.8407651091239794</v>
      </c>
      <c r="G32" t="s">
        <v>12</v>
      </c>
    </row>
    <row r="33" spans="1:7">
      <c r="A33" s="3" t="s">
        <v>27</v>
      </c>
      <c r="B33" s="15">
        <f>B30*10</f>
        <v>29.120439557122072</v>
      </c>
      <c r="C33" s="15">
        <f t="shared" ref="C33:E33" si="20">C30*10</f>
        <v>29.086079144497972</v>
      </c>
      <c r="D33" s="15">
        <f t="shared" si="20"/>
        <v>29.051678092667899</v>
      </c>
      <c r="E33" s="15">
        <f t="shared" si="20"/>
        <v>29.017236257093817</v>
      </c>
      <c r="F33" s="15">
        <f t="shared" ref="F33" si="21">F30*10</f>
        <v>29.664793948382652</v>
      </c>
      <c r="G33" s="3" t="s">
        <v>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I_1</vt:lpstr>
      <vt:lpstr>I_2</vt:lpstr>
      <vt:lpstr>I_3</vt:lpstr>
      <vt:lpstr>I_4</vt:lpstr>
      <vt:lpstr>I_5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marian</cp:lastModifiedBy>
  <dcterms:created xsi:type="dcterms:W3CDTF">2020-09-10T12:39:21Z</dcterms:created>
  <dcterms:modified xsi:type="dcterms:W3CDTF">2020-09-11T17:05:09Z</dcterms:modified>
</cp:coreProperties>
</file>