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10485"/>
  </bookViews>
  <sheets>
    <sheet name="értékes jegyek" sheetId="2" r:id="rId1"/>
    <sheet name="Student" sheetId="4" r:id="rId2"/>
    <sheet name="diagram" sheetId="3" r:id="rId3"/>
    <sheet name="x_Studenthez" sheetId="1" r:id="rId4"/>
  </sheets>
  <calcPr calcId="145621"/>
</workbook>
</file>

<file path=xl/calcChain.xml><?xml version="1.0" encoding="utf-8"?>
<calcChain xmlns="http://schemas.openxmlformats.org/spreadsheetml/2006/main">
  <c r="B10" i="4" l="1"/>
  <c r="C3" i="4" s="1"/>
  <c r="D3" i="4" s="1"/>
  <c r="B9" i="4"/>
  <c r="C5" i="4" l="1"/>
  <c r="D5" i="4" s="1"/>
  <c r="C4" i="4"/>
  <c r="D4" i="4" s="1"/>
  <c r="C2" i="4"/>
  <c r="C6" i="4"/>
  <c r="D6" i="4" s="1"/>
  <c r="D2" i="4"/>
  <c r="C7" i="4"/>
  <c r="D7" i="4" s="1"/>
  <c r="D23" i="2"/>
  <c r="C23" i="2"/>
  <c r="B23" i="2"/>
  <c r="D22" i="2"/>
  <c r="C22" i="2"/>
  <c r="B22" i="2"/>
  <c r="D21" i="2"/>
  <c r="C21" i="2"/>
  <c r="B21" i="2"/>
  <c r="D17" i="2"/>
  <c r="C17" i="2"/>
  <c r="B17" i="2"/>
  <c r="D16" i="2"/>
  <c r="C16" i="2"/>
  <c r="B16" i="2"/>
  <c r="D15" i="2"/>
  <c r="C15" i="2"/>
  <c r="B15" i="2"/>
  <c r="D9" i="2"/>
  <c r="C6" i="2"/>
  <c r="D6" i="2"/>
  <c r="E6" i="2"/>
  <c r="C7" i="2"/>
  <c r="D7" i="2"/>
  <c r="E7" i="2"/>
  <c r="D5" i="2"/>
  <c r="E5" i="2"/>
  <c r="E9" i="2" s="1"/>
  <c r="C5" i="2"/>
  <c r="D10" i="2"/>
  <c r="D11" i="2"/>
  <c r="C9" i="2"/>
  <c r="E10" i="2"/>
  <c r="E11" i="2"/>
  <c r="C10" i="2"/>
  <c r="C11" i="2"/>
  <c r="B46" i="1"/>
  <c r="C36" i="1" s="1"/>
  <c r="B45" i="1"/>
  <c r="B28" i="1"/>
  <c r="B27" i="1"/>
  <c r="B11" i="1"/>
  <c r="B12" i="1"/>
  <c r="C3" i="1" s="1"/>
  <c r="D3" i="1" s="1"/>
  <c r="C10" i="4" l="1"/>
  <c r="D9" i="4"/>
  <c r="D12" i="4" s="1"/>
  <c r="D16" i="4" s="1"/>
  <c r="D10" i="4"/>
  <c r="C9" i="4"/>
  <c r="C39" i="1"/>
  <c r="D39" i="1" s="1"/>
  <c r="C35" i="1"/>
  <c r="C43" i="1"/>
  <c r="C38" i="1"/>
  <c r="C34" i="1"/>
  <c r="C24" i="1"/>
  <c r="D24" i="1" s="1"/>
  <c r="C41" i="1"/>
  <c r="C37" i="1"/>
  <c r="D37" i="1" s="1"/>
  <c r="C42" i="1"/>
  <c r="C21" i="1"/>
  <c r="D21" i="1" s="1"/>
  <c r="C40" i="1"/>
  <c r="D36" i="1"/>
  <c r="D38" i="1"/>
  <c r="D42" i="1"/>
  <c r="D40" i="1"/>
  <c r="C25" i="1"/>
  <c r="D25" i="1" s="1"/>
  <c r="C22" i="1"/>
  <c r="D22" i="1" s="1"/>
  <c r="C19" i="1"/>
  <c r="D19" i="1" s="1"/>
  <c r="C18" i="1"/>
  <c r="D18" i="1" s="1"/>
  <c r="D43" i="1"/>
  <c r="D41" i="1"/>
  <c r="C23" i="1"/>
  <c r="D23" i="1" s="1"/>
  <c r="C20" i="1"/>
  <c r="D35" i="1"/>
  <c r="C7" i="1"/>
  <c r="D7" i="1" s="1"/>
  <c r="C4" i="1"/>
  <c r="D4" i="1" s="1"/>
  <c r="C8" i="1"/>
  <c r="D8" i="1" s="1"/>
  <c r="C5" i="1"/>
  <c r="D5" i="1" s="1"/>
  <c r="C2" i="1"/>
  <c r="D2" i="1" s="1"/>
  <c r="C6" i="1"/>
  <c r="D6" i="1" s="1"/>
  <c r="C27" i="1" l="1"/>
  <c r="D20" i="1"/>
  <c r="D27" i="1" s="1"/>
  <c r="F28" i="1" s="1"/>
  <c r="C45" i="1"/>
  <c r="D34" i="1"/>
  <c r="D45" i="1" s="1"/>
  <c r="F46" i="1" s="1"/>
  <c r="D11" i="1"/>
  <c r="F12" i="1" s="1"/>
  <c r="C11" i="1"/>
  <c r="I30" i="1" l="1"/>
  <c r="I29" i="1"/>
  <c r="I31" i="1"/>
  <c r="I47" i="1"/>
  <c r="K47" i="1" s="1"/>
  <c r="I48" i="1"/>
  <c r="I49" i="1"/>
  <c r="K49" i="1" s="1"/>
  <c r="I46" i="1"/>
  <c r="I13" i="1"/>
  <c r="I12" i="1"/>
  <c r="I15" i="1"/>
  <c r="I14" i="1"/>
  <c r="I28" i="1"/>
  <c r="L28" i="1" s="1"/>
  <c r="K46" i="1"/>
  <c r="L46" i="1"/>
  <c r="L47" i="1"/>
  <c r="L49" i="1"/>
  <c r="L48" i="1"/>
  <c r="K48" i="1"/>
  <c r="L30" i="1"/>
  <c r="K30" i="1"/>
  <c r="K29" i="1"/>
  <c r="L29" i="1"/>
  <c r="K31" i="1"/>
  <c r="L31" i="1"/>
  <c r="L14" i="1" l="1"/>
  <c r="K14" i="1"/>
  <c r="L13" i="1"/>
  <c r="K13" i="1"/>
  <c r="K28" i="1"/>
  <c r="K12" i="1"/>
  <c r="L12" i="1"/>
  <c r="K15" i="1"/>
  <c r="L15" i="1"/>
</calcChain>
</file>

<file path=xl/sharedStrings.xml><?xml version="1.0" encoding="utf-8"?>
<sst xmlns="http://schemas.openxmlformats.org/spreadsheetml/2006/main" count="41" uniqueCount="25">
  <si>
    <t>ÁTLAG</t>
  </si>
  <si>
    <t>s_x_átlag</t>
  </si>
  <si>
    <t>t</t>
  </si>
  <si>
    <t>delta_x</t>
  </si>
  <si>
    <t>P</t>
  </si>
  <si>
    <t>több adat, csökken a hiba:</t>
  </si>
  <si>
    <t>eredeti sorozat:</t>
  </si>
  <si>
    <t>kiugró pont, amit érdemes elhagyni:</t>
  </si>
  <si>
    <t>értékes jegyek</t>
  </si>
  <si>
    <t>s (m)</t>
  </si>
  <si>
    <t>t (s)</t>
  </si>
  <si>
    <t>SZUM</t>
  </si>
  <si>
    <t>összeadás</t>
  </si>
  <si>
    <t>szorzás</t>
  </si>
  <si>
    <t>x</t>
  </si>
  <si>
    <r>
      <t>Ri (</t>
    </r>
    <r>
      <rPr>
        <sz val="11"/>
        <color theme="1"/>
        <rFont val="Calibri"/>
        <family val="2"/>
        <charset val="238"/>
      </rPr>
      <t>Ω)</t>
    </r>
  </si>
  <si>
    <t>Ri - Rátl</t>
  </si>
  <si>
    <t>(Ri-Rátl)^2</t>
  </si>
  <si>
    <t>s_r_átl</t>
  </si>
  <si>
    <t>összeg</t>
  </si>
  <si>
    <t>átlag</t>
  </si>
  <si>
    <t>Ω</t>
  </si>
  <si>
    <r>
      <rPr>
        <sz val="11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charset val="238"/>
      </rPr>
      <t>R</t>
    </r>
  </si>
  <si>
    <t>g = 2h/t2</t>
  </si>
  <si>
    <t>h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</si>
</sst>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9" fontId="0" fillId="0" borderId="0" xfId="0" applyNumberFormat="1"/>
    <xf numFmtId="0" fontId="3" fillId="0" borderId="0" xfId="0" applyFont="1"/>
    <xf numFmtId="166" fontId="0" fillId="0" borderId="0" xfId="0" applyNumberFormat="1"/>
    <xf numFmtId="0" fontId="1" fillId="2" borderId="0" xfId="0" applyFont="1" applyFill="1"/>
    <xf numFmtId="0" fontId="4" fillId="0" borderId="0" xfId="0" applyFont="1"/>
    <xf numFmtId="0" fontId="4" fillId="3" borderId="0" xfId="0" applyFont="1" applyFill="1"/>
    <xf numFmtId="0" fontId="0" fillId="2" borderId="0" xfId="0" applyFill="1"/>
    <xf numFmtId="166" fontId="0" fillId="2" borderId="0" xfId="0" applyNumberFormat="1" applyFill="1"/>
    <xf numFmtId="0" fontId="0" fillId="4" borderId="0" xfId="0" applyFill="1"/>
    <xf numFmtId="2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166" fontId="0" fillId="0" borderId="8" xfId="0" applyNumberFormat="1" applyFill="1" applyBorder="1"/>
    <xf numFmtId="0" fontId="0" fillId="0" borderId="8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/>
    <xf numFmtId="0" fontId="6" fillId="0" borderId="0" xfId="0" applyFont="1"/>
    <xf numFmtId="0" fontId="5" fillId="0" borderId="0" xfId="0" applyFont="1"/>
    <xf numFmtId="0" fontId="0" fillId="5" borderId="0" xfId="0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E58" sqref="E58"/>
    </sheetView>
  </sheetViews>
  <sheetFormatPr defaultRowHeight="18.75" x14ac:dyDescent="0.3"/>
  <cols>
    <col min="1" max="1" width="7" style="8" customWidth="1"/>
    <col min="2" max="2" width="6.7109375" style="8" customWidth="1"/>
    <col min="3" max="3" width="11.28515625" style="8" customWidth="1"/>
    <col min="4" max="4" width="11.7109375" style="8" customWidth="1"/>
    <col min="5" max="5" width="12" style="8" customWidth="1"/>
  </cols>
  <sheetData>
    <row r="1" spans="1:7" x14ac:dyDescent="0.3">
      <c r="A1" s="8" t="s">
        <v>8</v>
      </c>
    </row>
    <row r="3" spans="1:7" x14ac:dyDescent="0.3">
      <c r="B3" s="8" t="s">
        <v>9</v>
      </c>
      <c r="C3" s="8">
        <v>15.31</v>
      </c>
      <c r="D3" s="9">
        <v>15.32</v>
      </c>
      <c r="E3" s="8">
        <v>15.33</v>
      </c>
    </row>
    <row r="4" spans="1:7" x14ac:dyDescent="0.3">
      <c r="A4" s="8" t="s">
        <v>10</v>
      </c>
    </row>
    <row r="5" spans="1:7" x14ac:dyDescent="0.3">
      <c r="A5" s="8">
        <v>6.7</v>
      </c>
      <c r="C5" s="8">
        <f>C$3/$A5</f>
        <v>2.2850746268656716</v>
      </c>
      <c r="D5" s="8">
        <f t="shared" ref="D5:E7" si="0">D$3/$A5</f>
        <v>2.2865671641791043</v>
      </c>
      <c r="E5" s="8">
        <f t="shared" si="0"/>
        <v>2.2880597014925375</v>
      </c>
    </row>
    <row r="6" spans="1:7" x14ac:dyDescent="0.3">
      <c r="A6" s="9">
        <v>6.8</v>
      </c>
      <c r="C6" s="8">
        <f t="shared" ref="C6:C7" si="1">C$3/$A6</f>
        <v>2.2514705882352941</v>
      </c>
      <c r="D6" s="9">
        <f t="shared" si="0"/>
        <v>2.2529411764705882</v>
      </c>
      <c r="E6" s="8">
        <f t="shared" si="0"/>
        <v>2.2544117647058823</v>
      </c>
      <c r="G6" s="8">
        <v>2.2999999999999998</v>
      </c>
    </row>
    <row r="7" spans="1:7" x14ac:dyDescent="0.3">
      <c r="A7" s="8">
        <v>6.9</v>
      </c>
      <c r="C7" s="8">
        <f t="shared" si="1"/>
        <v>2.2188405797101449</v>
      </c>
      <c r="D7" s="8">
        <f t="shared" si="0"/>
        <v>2.2202898550724637</v>
      </c>
      <c r="E7" s="8">
        <f t="shared" si="0"/>
        <v>2.2217391304347824</v>
      </c>
    </row>
    <row r="9" spans="1:7" x14ac:dyDescent="0.3">
      <c r="C9" s="8">
        <f>C5-$D$6</f>
        <v>3.2133450395083418E-2</v>
      </c>
      <c r="D9" s="8">
        <f>D5-$D$6</f>
        <v>3.3625987708516103E-2</v>
      </c>
      <c r="E9" s="8">
        <f t="shared" ref="E9" si="2">E5-$D$6</f>
        <v>3.5118525021949232E-2</v>
      </c>
    </row>
    <row r="10" spans="1:7" x14ac:dyDescent="0.3">
      <c r="C10" s="8">
        <f t="shared" ref="C10:E11" si="3">C6-$D$6</f>
        <v>-1.4705882352941124E-3</v>
      </c>
      <c r="D10" s="8">
        <f t="shared" si="3"/>
        <v>0</v>
      </c>
      <c r="E10" s="8">
        <f t="shared" si="3"/>
        <v>1.4705882352941124E-3</v>
      </c>
    </row>
    <row r="11" spans="1:7" x14ac:dyDescent="0.3">
      <c r="C11" s="8">
        <f t="shared" si="3"/>
        <v>-3.4100596760443302E-2</v>
      </c>
      <c r="D11" s="8">
        <f t="shared" si="3"/>
        <v>-3.2651321398124544E-2</v>
      </c>
      <c r="E11" s="8">
        <f t="shared" si="3"/>
        <v>-3.1202046035805786E-2</v>
      </c>
    </row>
    <row r="13" spans="1:7" ht="15" x14ac:dyDescent="0.25">
      <c r="A13" t="s">
        <v>12</v>
      </c>
      <c r="B13"/>
      <c r="C13"/>
      <c r="D13"/>
      <c r="E13"/>
    </row>
    <row r="14" spans="1:7" ht="15" x14ac:dyDescent="0.25">
      <c r="A14" s="13"/>
      <c r="B14" s="14">
        <v>1.45</v>
      </c>
      <c r="C14" s="24">
        <v>1.46</v>
      </c>
      <c r="D14" s="14">
        <v>1.47</v>
      </c>
      <c r="E14"/>
    </row>
    <row r="15" spans="1:7" ht="15" x14ac:dyDescent="0.25">
      <c r="A15" s="14">
        <v>18.100000000000001</v>
      </c>
      <c r="B15" s="15">
        <f>$A15+B$14</f>
        <v>19.55</v>
      </c>
      <c r="C15" s="16">
        <f t="shared" ref="C15:D17" si="4">$A15+C$14</f>
        <v>19.560000000000002</v>
      </c>
      <c r="D15" s="17">
        <f t="shared" si="4"/>
        <v>19.57</v>
      </c>
      <c r="E15"/>
    </row>
    <row r="16" spans="1:7" ht="15" x14ac:dyDescent="0.25">
      <c r="A16" s="24">
        <v>18.2</v>
      </c>
      <c r="B16" s="18">
        <f t="shared" ref="B16:B17" si="5">$A16+B$14</f>
        <v>19.649999999999999</v>
      </c>
      <c r="C16" s="25">
        <f t="shared" si="4"/>
        <v>19.66</v>
      </c>
      <c r="D16" s="19">
        <f t="shared" si="4"/>
        <v>19.669999999999998</v>
      </c>
      <c r="E16"/>
      <c r="F16">
        <v>19.7</v>
      </c>
    </row>
    <row r="17" spans="1:6" ht="15" x14ac:dyDescent="0.25">
      <c r="A17" s="14">
        <v>18.3</v>
      </c>
      <c r="B17" s="20">
        <f t="shared" si="5"/>
        <v>19.75</v>
      </c>
      <c r="C17" s="21">
        <f t="shared" si="4"/>
        <v>19.760000000000002</v>
      </c>
      <c r="D17" s="22">
        <f t="shared" si="4"/>
        <v>19.77</v>
      </c>
      <c r="E17"/>
    </row>
    <row r="18" spans="1:6" ht="15" x14ac:dyDescent="0.25">
      <c r="A18" s="14"/>
      <c r="B18" s="14"/>
      <c r="C18" s="14"/>
      <c r="D18" s="14"/>
      <c r="E18"/>
    </row>
    <row r="19" spans="1:6" ht="15" x14ac:dyDescent="0.25">
      <c r="A19" s="14" t="s">
        <v>13</v>
      </c>
      <c r="B19" s="14"/>
      <c r="C19" s="14"/>
      <c r="D19" s="14"/>
      <c r="E19"/>
    </row>
    <row r="20" spans="1:6" ht="15" x14ac:dyDescent="0.25">
      <c r="A20" s="14"/>
      <c r="B20" s="14">
        <v>1.45</v>
      </c>
      <c r="C20" s="24">
        <v>1.46</v>
      </c>
      <c r="D20" s="14">
        <v>1.47</v>
      </c>
      <c r="E20"/>
    </row>
    <row r="21" spans="1:6" ht="15" x14ac:dyDescent="0.25">
      <c r="A21" s="14">
        <v>18.190000000000001</v>
      </c>
      <c r="B21" s="15">
        <f>$A21*B$20</f>
        <v>26.375500000000002</v>
      </c>
      <c r="C21" s="16">
        <f t="shared" ref="C21:D23" si="6">$A21*C$20</f>
        <v>26.557400000000001</v>
      </c>
      <c r="D21" s="17">
        <f t="shared" si="6"/>
        <v>26.7393</v>
      </c>
      <c r="E21"/>
    </row>
    <row r="22" spans="1:6" ht="15" x14ac:dyDescent="0.25">
      <c r="A22" s="26">
        <v>18.2</v>
      </c>
      <c r="B22" s="18">
        <f t="shared" ref="B22:B23" si="7">$A22*B$20</f>
        <v>26.389999999999997</v>
      </c>
      <c r="C22" s="25">
        <f t="shared" si="6"/>
        <v>26.571999999999999</v>
      </c>
      <c r="D22" s="19">
        <f t="shared" si="6"/>
        <v>26.753999999999998</v>
      </c>
      <c r="E22"/>
      <c r="F22">
        <v>26.6</v>
      </c>
    </row>
    <row r="23" spans="1:6" ht="15" x14ac:dyDescent="0.25">
      <c r="A23" s="14">
        <v>18.21</v>
      </c>
      <c r="B23" s="20">
        <f t="shared" si="7"/>
        <v>26.404499999999999</v>
      </c>
      <c r="C23" s="21">
        <f t="shared" si="6"/>
        <v>26.586600000000001</v>
      </c>
      <c r="D23" s="23">
        <f t="shared" si="6"/>
        <v>26.768699999999999</v>
      </c>
      <c r="E23"/>
    </row>
    <row r="61" spans="1:4" x14ac:dyDescent="0.3">
      <c r="A61" s="8" t="s">
        <v>23</v>
      </c>
    </row>
    <row r="63" spans="1:4" x14ac:dyDescent="0.3">
      <c r="A63" s="8" t="s">
        <v>10</v>
      </c>
      <c r="B63" s="8">
        <v>2.02</v>
      </c>
      <c r="C63" s="8">
        <v>2.0299999999999998</v>
      </c>
      <c r="D63" s="8">
        <v>2.04</v>
      </c>
    </row>
    <row r="64" spans="1:4" x14ac:dyDescent="0.3">
      <c r="A64" s="8" t="s">
        <v>24</v>
      </c>
    </row>
    <row r="65" spans="1:6" x14ac:dyDescent="0.3">
      <c r="A65" s="8">
        <v>20.14</v>
      </c>
      <c r="B65" s="8">
        <v>9.8715812179999993</v>
      </c>
      <c r="C65" s="8">
        <v>9.774563809</v>
      </c>
      <c r="D65" s="8">
        <v>9.6789696270000007</v>
      </c>
    </row>
    <row r="66" spans="1:6" x14ac:dyDescent="0.3">
      <c r="A66" s="8">
        <v>20.149999999999999</v>
      </c>
      <c r="B66" s="8">
        <v>9.8764826980000002</v>
      </c>
      <c r="C66" s="8">
        <v>9.7794171179999996</v>
      </c>
      <c r="D66" s="8">
        <v>9.6837754710000006</v>
      </c>
      <c r="F66">
        <v>9.7799999999999994</v>
      </c>
    </row>
    <row r="67" spans="1:6" x14ac:dyDescent="0.3">
      <c r="A67" s="8">
        <v>20.16</v>
      </c>
      <c r="B67" s="8">
        <v>9.8813841779999994</v>
      </c>
      <c r="C67" s="8">
        <v>9.7842704260000009</v>
      </c>
      <c r="D67" s="8">
        <v>9.6885813150000004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45" zoomScaleNormal="145" workbookViewId="0">
      <selection activeCell="D22" sqref="D22"/>
    </sheetView>
  </sheetViews>
  <sheetFormatPr defaultRowHeight="15" x14ac:dyDescent="0.25"/>
  <sheetData>
    <row r="1" spans="1:5" x14ac:dyDescent="0.25">
      <c r="B1" t="s">
        <v>15</v>
      </c>
      <c r="C1" t="s">
        <v>16</v>
      </c>
      <c r="D1" t="s">
        <v>17</v>
      </c>
    </row>
    <row r="2" spans="1:5" x14ac:dyDescent="0.25">
      <c r="B2" s="10">
        <v>98</v>
      </c>
      <c r="C2">
        <f>B2-$B$10</f>
        <v>-2</v>
      </c>
      <c r="D2">
        <f>C2^2</f>
        <v>4</v>
      </c>
    </row>
    <row r="3" spans="1:5" x14ac:dyDescent="0.25">
      <c r="B3" s="10">
        <v>100</v>
      </c>
      <c r="C3">
        <f t="shared" ref="C3:C7" si="0">B3-$B$10</f>
        <v>0</v>
      </c>
      <c r="D3">
        <f t="shared" ref="D3:D7" si="1">C3^2</f>
        <v>0</v>
      </c>
    </row>
    <row r="4" spans="1:5" x14ac:dyDescent="0.25">
      <c r="B4" s="10">
        <v>101</v>
      </c>
      <c r="C4">
        <f t="shared" si="0"/>
        <v>1</v>
      </c>
      <c r="D4">
        <f t="shared" si="1"/>
        <v>1</v>
      </c>
    </row>
    <row r="5" spans="1:5" x14ac:dyDescent="0.25">
      <c r="B5" s="10">
        <v>99</v>
      </c>
      <c r="C5">
        <f t="shared" si="0"/>
        <v>-1</v>
      </c>
      <c r="D5">
        <f t="shared" si="1"/>
        <v>1</v>
      </c>
    </row>
    <row r="6" spans="1:5" x14ac:dyDescent="0.25">
      <c r="B6" s="10">
        <v>101</v>
      </c>
      <c r="C6">
        <f t="shared" si="0"/>
        <v>1</v>
      </c>
      <c r="D6">
        <f t="shared" si="1"/>
        <v>1</v>
      </c>
    </row>
    <row r="7" spans="1:5" x14ac:dyDescent="0.25">
      <c r="B7" s="10">
        <v>101</v>
      </c>
      <c r="C7">
        <f t="shared" si="0"/>
        <v>1</v>
      </c>
      <c r="D7">
        <f t="shared" si="1"/>
        <v>1</v>
      </c>
    </row>
    <row r="9" spans="1:5" x14ac:dyDescent="0.25">
      <c r="A9" t="s">
        <v>19</v>
      </c>
      <c r="B9">
        <f>SUM(B2:B7)</f>
        <v>600</v>
      </c>
      <c r="C9" s="27">
        <f t="shared" ref="C9:D9" si="2">SUM(C2:C7)</f>
        <v>0</v>
      </c>
      <c r="D9">
        <f t="shared" si="2"/>
        <v>8</v>
      </c>
    </row>
    <row r="10" spans="1:5" x14ac:dyDescent="0.25">
      <c r="A10" t="s">
        <v>20</v>
      </c>
      <c r="B10" s="29">
        <f>AVERAGE(B2:B7)</f>
        <v>100</v>
      </c>
      <c r="C10" s="27">
        <f t="shared" ref="C10:D10" si="3">AVERAGE(C2:C7)</f>
        <v>0</v>
      </c>
      <c r="D10" s="27">
        <f t="shared" si="3"/>
        <v>1.3333333333333333</v>
      </c>
    </row>
    <row r="12" spans="1:5" x14ac:dyDescent="0.25">
      <c r="C12" t="s">
        <v>18</v>
      </c>
      <c r="D12">
        <f>SQRT(D9/6/5)</f>
        <v>0.5163977794943222</v>
      </c>
      <c r="E12" s="28" t="s">
        <v>21</v>
      </c>
    </row>
    <row r="13" spans="1:5" x14ac:dyDescent="0.25">
      <c r="E13" s="28"/>
    </row>
    <row r="14" spans="1:5" x14ac:dyDescent="0.25">
      <c r="C14" t="s">
        <v>2</v>
      </c>
      <c r="D14">
        <v>4.032</v>
      </c>
      <c r="E14" s="28"/>
    </row>
    <row r="15" spans="1:5" x14ac:dyDescent="0.25">
      <c r="E15" s="28"/>
    </row>
    <row r="16" spans="1:5" ht="15.75" x14ac:dyDescent="0.25">
      <c r="C16" s="28" t="s">
        <v>22</v>
      </c>
      <c r="D16" s="29">
        <f>D12*D14</f>
        <v>2.082115846921107</v>
      </c>
      <c r="E16" s="28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34" sqref="G34"/>
    </sheetView>
  </sheetViews>
  <sheetFormatPr defaultRowHeight="15" x14ac:dyDescent="0.25"/>
  <sheetData>
    <row r="1" spans="1:2" x14ac:dyDescent="0.25">
      <c r="A1" t="s">
        <v>2</v>
      </c>
      <c r="B1" t="s">
        <v>14</v>
      </c>
    </row>
    <row r="2" spans="1:2" x14ac:dyDescent="0.25">
      <c r="A2">
        <v>0</v>
      </c>
      <c r="B2">
        <v>14.2</v>
      </c>
    </row>
    <row r="3" spans="1:2" x14ac:dyDescent="0.25">
      <c r="A3">
        <v>1</v>
      </c>
      <c r="B3">
        <v>14.6</v>
      </c>
    </row>
    <row r="4" spans="1:2" x14ac:dyDescent="0.25">
      <c r="A4">
        <v>2.5</v>
      </c>
      <c r="B4">
        <v>15</v>
      </c>
    </row>
    <row r="5" spans="1:2" x14ac:dyDescent="0.25">
      <c r="A5">
        <v>3</v>
      </c>
      <c r="B5">
        <v>15.1</v>
      </c>
    </row>
    <row r="6" spans="1:2" x14ac:dyDescent="0.25">
      <c r="A6">
        <v>3.5</v>
      </c>
      <c r="B6">
        <v>15.2</v>
      </c>
    </row>
    <row r="7" spans="1:2" x14ac:dyDescent="0.25">
      <c r="A7">
        <v>4</v>
      </c>
      <c r="B7">
        <v>15.5</v>
      </c>
    </row>
    <row r="8" spans="1:2" x14ac:dyDescent="0.25">
      <c r="A8">
        <v>6</v>
      </c>
      <c r="B8">
        <v>16.100000000000001</v>
      </c>
    </row>
    <row r="9" spans="1:2" x14ac:dyDescent="0.25">
      <c r="A9">
        <v>10</v>
      </c>
      <c r="B9">
        <v>17.100000000000001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K37" sqref="K37"/>
    </sheetView>
  </sheetViews>
  <sheetFormatPr defaultRowHeight="15" x14ac:dyDescent="0.25"/>
  <cols>
    <col min="1" max="1" width="6.140625" customWidth="1"/>
    <col min="2" max="3" width="9.42578125" customWidth="1"/>
    <col min="5" max="5" width="1.5703125" customWidth="1"/>
    <col min="7" max="7" width="4.85546875" customWidth="1"/>
    <col min="8" max="8" width="6.5703125" customWidth="1"/>
    <col min="10" max="10" width="1.28515625" customWidth="1"/>
  </cols>
  <sheetData>
    <row r="1" spans="1:12" x14ac:dyDescent="0.25">
      <c r="A1" t="s">
        <v>6</v>
      </c>
    </row>
    <row r="2" spans="1:12" x14ac:dyDescent="0.25">
      <c r="B2" s="10">
        <v>16.2</v>
      </c>
      <c r="C2">
        <f t="shared" ref="C2:C8" si="0">B2-$B$12</f>
        <v>0.11428571428571743</v>
      </c>
      <c r="D2">
        <f t="shared" ref="D2:D8" si="1">C2^2</f>
        <v>1.3061224489796637E-2</v>
      </c>
    </row>
    <row r="3" spans="1:12" x14ac:dyDescent="0.25">
      <c r="B3" s="10">
        <v>16.100000000000001</v>
      </c>
      <c r="C3">
        <f t="shared" si="0"/>
        <v>1.4285714285719564E-2</v>
      </c>
      <c r="D3">
        <f t="shared" si="1"/>
        <v>2.0408163265321204E-4</v>
      </c>
    </row>
    <row r="4" spans="1:12" x14ac:dyDescent="0.25">
      <c r="B4" s="10">
        <v>15.8</v>
      </c>
      <c r="C4">
        <f t="shared" si="0"/>
        <v>-0.28571428571428115</v>
      </c>
      <c r="D4">
        <f t="shared" si="1"/>
        <v>8.1632653061221874E-2</v>
      </c>
    </row>
    <row r="5" spans="1:12" x14ac:dyDescent="0.25">
      <c r="B5" s="10">
        <v>16.100000000000001</v>
      </c>
      <c r="C5">
        <f t="shared" si="0"/>
        <v>1.4285714285719564E-2</v>
      </c>
      <c r="D5">
        <f t="shared" si="1"/>
        <v>2.0408163265321204E-4</v>
      </c>
    </row>
    <row r="6" spans="1:12" x14ac:dyDescent="0.25">
      <c r="B6" s="10">
        <v>16.100000000000001</v>
      </c>
      <c r="C6">
        <f t="shared" si="0"/>
        <v>1.4285714285719564E-2</v>
      </c>
      <c r="D6">
        <f t="shared" si="1"/>
        <v>2.0408163265321204E-4</v>
      </c>
    </row>
    <row r="7" spans="1:12" x14ac:dyDescent="0.25">
      <c r="B7" s="10">
        <v>16.3</v>
      </c>
      <c r="C7">
        <f t="shared" si="0"/>
        <v>0.21428571428571885</v>
      </c>
      <c r="D7">
        <f t="shared" si="1"/>
        <v>4.5918367346940735E-2</v>
      </c>
    </row>
    <row r="8" spans="1:12" x14ac:dyDescent="0.25">
      <c r="B8" s="11">
        <v>16</v>
      </c>
      <c r="C8">
        <f t="shared" si="0"/>
        <v>-8.5714285714281857E-2</v>
      </c>
      <c r="D8">
        <f t="shared" si="1"/>
        <v>7.3469387755095428E-3</v>
      </c>
    </row>
    <row r="10" spans="1:12" x14ac:dyDescent="0.25">
      <c r="F10" t="s">
        <v>1</v>
      </c>
      <c r="G10" t="s">
        <v>4</v>
      </c>
      <c r="H10" t="s">
        <v>2</v>
      </c>
      <c r="I10" t="s">
        <v>3</v>
      </c>
    </row>
    <row r="11" spans="1:12" x14ac:dyDescent="0.25">
      <c r="A11" t="s">
        <v>11</v>
      </c>
      <c r="B11" s="5">
        <f>SUM(B2:B9)</f>
        <v>112.59999999999998</v>
      </c>
      <c r="C11" s="1">
        <f>SUM(C2:C9)</f>
        <v>3.1974423109204508E-14</v>
      </c>
      <c r="D11" s="3">
        <f>SUM(D2:D9)</f>
        <v>0.14857142857142844</v>
      </c>
    </row>
    <row r="12" spans="1:12" x14ac:dyDescent="0.25">
      <c r="A12" t="s">
        <v>0</v>
      </c>
      <c r="B12" s="12">
        <f>AVERAGE(B2:B9)</f>
        <v>16.085714285714282</v>
      </c>
      <c r="F12" s="12">
        <f>SQRT(D11/7/6)</f>
        <v>5.9476171413318048E-2</v>
      </c>
      <c r="G12" s="4">
        <v>0.8</v>
      </c>
      <c r="H12" s="2">
        <v>1.44</v>
      </c>
      <c r="I12">
        <f>$F$12*H12</f>
        <v>8.5645686835177981E-2</v>
      </c>
      <c r="K12">
        <f>$B$12-I12</f>
        <v>16.000068598879103</v>
      </c>
      <c r="L12">
        <f>$B$12+I12</f>
        <v>16.17135997254946</v>
      </c>
    </row>
    <row r="13" spans="1:12" x14ac:dyDescent="0.25">
      <c r="G13" s="4">
        <v>0.9</v>
      </c>
      <c r="H13">
        <v>1.9430000000000001</v>
      </c>
      <c r="I13">
        <f t="shared" ref="I13:I15" si="2">$F$12*H13</f>
        <v>0.11556220105607697</v>
      </c>
      <c r="K13">
        <f>$B$12-I13</f>
        <v>15.970152084658205</v>
      </c>
      <c r="L13">
        <f>$B$12+I13</f>
        <v>16.201276486770357</v>
      </c>
    </row>
    <row r="14" spans="1:12" x14ac:dyDescent="0.25">
      <c r="G14" s="4">
        <v>0.95</v>
      </c>
      <c r="H14">
        <v>2.4470000000000001</v>
      </c>
      <c r="I14">
        <f t="shared" si="2"/>
        <v>0.14553819144838925</v>
      </c>
      <c r="K14">
        <f t="shared" ref="K14:K15" si="3">$B$12-I14</f>
        <v>15.940176094265892</v>
      </c>
      <c r="L14">
        <f t="shared" ref="L14:L15" si="4">$B$12+I14</f>
        <v>16.23125247716267</v>
      </c>
    </row>
    <row r="15" spans="1:12" x14ac:dyDescent="0.25">
      <c r="G15" s="4">
        <v>0.99</v>
      </c>
      <c r="H15">
        <v>3.7069999999999999</v>
      </c>
      <c r="I15">
        <f t="shared" si="2"/>
        <v>0.22047816742917001</v>
      </c>
      <c r="K15">
        <f t="shared" si="3"/>
        <v>15.865236118285113</v>
      </c>
      <c r="L15">
        <f t="shared" si="4"/>
        <v>16.306192453143453</v>
      </c>
    </row>
    <row r="16" spans="1:12" x14ac:dyDescent="0.25">
      <c r="G16" s="4"/>
    </row>
    <row r="17" spans="1:12" x14ac:dyDescent="0.25">
      <c r="A17" t="s">
        <v>7</v>
      </c>
    </row>
    <row r="18" spans="1:12" x14ac:dyDescent="0.25">
      <c r="B18" s="10">
        <v>16.2</v>
      </c>
      <c r="C18">
        <f>B18-$B$28</f>
        <v>-0.31249999999999645</v>
      </c>
      <c r="D18">
        <f>C18^2</f>
        <v>9.765624999999778E-2</v>
      </c>
    </row>
    <row r="19" spans="1:12" x14ac:dyDescent="0.25">
      <c r="B19" s="10">
        <v>16.100000000000001</v>
      </c>
      <c r="C19">
        <f t="shared" ref="C19:C25" si="5">B19-$B$28</f>
        <v>-0.41249999999999432</v>
      </c>
      <c r="D19">
        <f t="shared" ref="D19:D24" si="6">C19^2</f>
        <v>0.17015624999999532</v>
      </c>
    </row>
    <row r="20" spans="1:12" x14ac:dyDescent="0.25">
      <c r="B20" s="10">
        <v>15.8</v>
      </c>
      <c r="C20">
        <f t="shared" si="5"/>
        <v>-0.71249999999999503</v>
      </c>
      <c r="D20">
        <f t="shared" si="6"/>
        <v>0.50765624999999293</v>
      </c>
    </row>
    <row r="21" spans="1:12" x14ac:dyDescent="0.25">
      <c r="B21" s="10">
        <v>16.100000000000001</v>
      </c>
      <c r="C21">
        <f t="shared" si="5"/>
        <v>-0.41249999999999432</v>
      </c>
      <c r="D21">
        <f t="shared" si="6"/>
        <v>0.17015624999999532</v>
      </c>
    </row>
    <row r="22" spans="1:12" x14ac:dyDescent="0.25">
      <c r="B22" s="10">
        <v>16.100000000000001</v>
      </c>
      <c r="C22">
        <f t="shared" si="5"/>
        <v>-0.41249999999999432</v>
      </c>
      <c r="D22">
        <f t="shared" si="6"/>
        <v>0.17015624999999532</v>
      </c>
    </row>
    <row r="23" spans="1:12" x14ac:dyDescent="0.25">
      <c r="B23" s="10">
        <v>16.3</v>
      </c>
      <c r="C23">
        <f t="shared" si="5"/>
        <v>-0.21249999999999503</v>
      </c>
      <c r="D23">
        <f t="shared" si="6"/>
        <v>4.5156249999997886E-2</v>
      </c>
    </row>
    <row r="24" spans="1:12" x14ac:dyDescent="0.25">
      <c r="B24" s="11">
        <v>16</v>
      </c>
      <c r="C24">
        <f t="shared" si="5"/>
        <v>-0.51249999999999574</v>
      </c>
      <c r="D24">
        <f t="shared" si="6"/>
        <v>0.26265624999999565</v>
      </c>
    </row>
    <row r="25" spans="1:12" x14ac:dyDescent="0.25">
      <c r="B25" s="7">
        <v>19.5</v>
      </c>
      <c r="C25">
        <f t="shared" si="5"/>
        <v>2.9875000000000043</v>
      </c>
      <c r="D25">
        <f>C25^2</f>
        <v>8.9251562500000254</v>
      </c>
    </row>
    <row r="26" spans="1:12" x14ac:dyDescent="0.25">
      <c r="F26" t="s">
        <v>1</v>
      </c>
      <c r="G26" t="s">
        <v>4</v>
      </c>
      <c r="H26" t="s">
        <v>2</v>
      </c>
      <c r="I26" t="s">
        <v>3</v>
      </c>
    </row>
    <row r="27" spans="1:12" x14ac:dyDescent="0.25">
      <c r="A27" t="s">
        <v>11</v>
      </c>
      <c r="B27" s="5">
        <f>SUM(B18:B25)</f>
        <v>132.09999999999997</v>
      </c>
      <c r="C27" s="1">
        <f>SUM(C18:C25)</f>
        <v>3.907985046680551E-14</v>
      </c>
      <c r="D27" s="3">
        <f>SUM(D18:D25)</f>
        <v>10.348749999999995</v>
      </c>
    </row>
    <row r="28" spans="1:12" x14ac:dyDescent="0.25">
      <c r="A28" t="s">
        <v>0</v>
      </c>
      <c r="B28" s="12">
        <f>AVERAGE(B18:B25)</f>
        <v>16.512499999999996</v>
      </c>
      <c r="F28" s="12">
        <f>SQRT(D27/8/7)</f>
        <v>0.42988266671599712</v>
      </c>
      <c r="G28" s="4">
        <v>0.8</v>
      </c>
      <c r="H28">
        <v>1.415</v>
      </c>
      <c r="I28">
        <f>$F$28*H28</f>
        <v>0.60828397340313589</v>
      </c>
      <c r="K28">
        <f>$B$28-I28</f>
        <v>15.90421602659686</v>
      </c>
      <c r="L28">
        <f>$B$28+I28</f>
        <v>17.120783973403132</v>
      </c>
    </row>
    <row r="29" spans="1:12" x14ac:dyDescent="0.25">
      <c r="G29" s="4">
        <v>0.9</v>
      </c>
      <c r="H29">
        <v>1.895</v>
      </c>
      <c r="I29">
        <f t="shared" ref="I29:I31" si="7">$F$28*H29</f>
        <v>0.81462765342681454</v>
      </c>
      <c r="K29">
        <f>$B$28-I29</f>
        <v>15.697872346573181</v>
      </c>
      <c r="L29">
        <f>$B$28+I29</f>
        <v>17.32712765342681</v>
      </c>
    </row>
    <row r="30" spans="1:12" x14ac:dyDescent="0.25">
      <c r="G30" s="4">
        <v>0.95</v>
      </c>
      <c r="H30">
        <v>2.3650000000000002</v>
      </c>
      <c r="I30">
        <f t="shared" si="7"/>
        <v>1.0166725067833333</v>
      </c>
      <c r="K30">
        <f t="shared" ref="K30:K31" si="8">$B$28-I30</f>
        <v>15.495827493216662</v>
      </c>
      <c r="L30">
        <f t="shared" ref="L30:L31" si="9">$B$28+I30</f>
        <v>17.529172506783329</v>
      </c>
    </row>
    <row r="31" spans="1:12" x14ac:dyDescent="0.25">
      <c r="G31" s="4">
        <v>0.99</v>
      </c>
      <c r="H31">
        <v>3.4990000000000001</v>
      </c>
      <c r="I31">
        <f t="shared" si="7"/>
        <v>1.5041594508392739</v>
      </c>
      <c r="K31">
        <f t="shared" si="8"/>
        <v>15.008340549160721</v>
      </c>
      <c r="L31">
        <f t="shared" si="9"/>
        <v>18.016659450839271</v>
      </c>
    </row>
    <row r="32" spans="1:12" x14ac:dyDescent="0.25">
      <c r="G32" s="4"/>
    </row>
    <row r="33" spans="1:12" x14ac:dyDescent="0.25">
      <c r="A33" t="s">
        <v>5</v>
      </c>
    </row>
    <row r="34" spans="1:12" x14ac:dyDescent="0.25">
      <c r="B34">
        <v>16.2</v>
      </c>
      <c r="C34">
        <f>B34-$B$46</f>
        <v>0.12999999999999901</v>
      </c>
      <c r="D34">
        <f>C34^2</f>
        <v>1.6899999999999742E-2</v>
      </c>
    </row>
    <row r="35" spans="1:12" x14ac:dyDescent="0.25">
      <c r="B35">
        <v>16.100000000000001</v>
      </c>
      <c r="C35">
        <f t="shared" ref="C35:C43" si="10">B35-$B$46</f>
        <v>3.0000000000001137E-2</v>
      </c>
      <c r="D35">
        <f t="shared" ref="D35:D42" si="11">C35^2</f>
        <v>9.0000000000006817E-4</v>
      </c>
    </row>
    <row r="36" spans="1:12" x14ac:dyDescent="0.25">
      <c r="B36">
        <v>15.8</v>
      </c>
      <c r="C36">
        <f t="shared" si="10"/>
        <v>-0.26999999999999957</v>
      </c>
      <c r="D36">
        <f t="shared" si="11"/>
        <v>7.2899999999999771E-2</v>
      </c>
    </row>
    <row r="37" spans="1:12" x14ac:dyDescent="0.25">
      <c r="B37">
        <v>16.100000000000001</v>
      </c>
      <c r="C37">
        <f t="shared" si="10"/>
        <v>3.0000000000001137E-2</v>
      </c>
      <c r="D37">
        <f t="shared" si="11"/>
        <v>9.0000000000006817E-4</v>
      </c>
    </row>
    <row r="38" spans="1:12" x14ac:dyDescent="0.25">
      <c r="B38">
        <v>16.100000000000001</v>
      </c>
      <c r="C38">
        <f t="shared" si="10"/>
        <v>3.0000000000001137E-2</v>
      </c>
      <c r="D38">
        <f t="shared" si="11"/>
        <v>9.0000000000006817E-4</v>
      </c>
    </row>
    <row r="39" spans="1:12" x14ac:dyDescent="0.25">
      <c r="B39">
        <v>16.3</v>
      </c>
      <c r="C39">
        <f t="shared" si="10"/>
        <v>0.23000000000000043</v>
      </c>
      <c r="D39">
        <f t="shared" si="11"/>
        <v>5.2900000000000197E-2</v>
      </c>
    </row>
    <row r="40" spans="1:12" x14ac:dyDescent="0.25">
      <c r="B40">
        <v>15.9</v>
      </c>
      <c r="C40">
        <f t="shared" si="10"/>
        <v>-0.16999999999999993</v>
      </c>
      <c r="D40">
        <f t="shared" si="11"/>
        <v>2.8899999999999974E-2</v>
      </c>
    </row>
    <row r="41" spans="1:12" x14ac:dyDescent="0.25">
      <c r="B41">
        <v>16.3</v>
      </c>
      <c r="C41">
        <f t="shared" si="10"/>
        <v>0.23000000000000043</v>
      </c>
      <c r="D41">
        <f t="shared" si="11"/>
        <v>5.2900000000000197E-2</v>
      </c>
    </row>
    <row r="42" spans="1:12" x14ac:dyDescent="0.25">
      <c r="B42" s="6">
        <v>16</v>
      </c>
      <c r="C42" s="6">
        <f>B42-$B$46</f>
        <v>-7.0000000000000284E-2</v>
      </c>
      <c r="D42">
        <f t="shared" si="11"/>
        <v>4.9000000000000397E-3</v>
      </c>
    </row>
    <row r="43" spans="1:12" x14ac:dyDescent="0.25">
      <c r="B43" s="6">
        <v>15.9</v>
      </c>
      <c r="C43">
        <f t="shared" si="10"/>
        <v>-0.16999999999999993</v>
      </c>
      <c r="D43">
        <f>C43^2</f>
        <v>2.8899999999999974E-2</v>
      </c>
    </row>
    <row r="44" spans="1:12" x14ac:dyDescent="0.25">
      <c r="F44" t="s">
        <v>1</v>
      </c>
      <c r="G44" t="s">
        <v>4</v>
      </c>
      <c r="H44" t="s">
        <v>2</v>
      </c>
      <c r="I44" t="s">
        <v>3</v>
      </c>
    </row>
    <row r="45" spans="1:12" x14ac:dyDescent="0.25">
      <c r="A45" t="s">
        <v>11</v>
      </c>
      <c r="B45" s="5">
        <f>SUM(B34:B43)</f>
        <v>160.69999999999999</v>
      </c>
      <c r="C45" s="1">
        <f>SUM(C34:C43)</f>
        <v>3.5527136788005009E-15</v>
      </c>
      <c r="D45" s="3">
        <f>SUM(D34:D43)</f>
        <v>0.26100000000000012</v>
      </c>
    </row>
    <row r="46" spans="1:12" x14ac:dyDescent="0.25">
      <c r="A46" t="s">
        <v>0</v>
      </c>
      <c r="B46">
        <f>AVERAGE(B34:B43)</f>
        <v>16.07</v>
      </c>
      <c r="F46">
        <f>SQRT(D45/10/9)</f>
        <v>5.3851648071345057E-2</v>
      </c>
      <c r="G46" s="4">
        <v>0.8</v>
      </c>
      <c r="H46">
        <v>1.383</v>
      </c>
      <c r="I46">
        <f>$F$46*H46</f>
        <v>7.4476829282670215E-2</v>
      </c>
      <c r="K46">
        <f>$B$28-I46</f>
        <v>16.438023170717326</v>
      </c>
      <c r="L46">
        <f>$B$28+I46</f>
        <v>16.586976829282666</v>
      </c>
    </row>
    <row r="47" spans="1:12" x14ac:dyDescent="0.25">
      <c r="G47" s="4">
        <v>0.9</v>
      </c>
      <c r="H47">
        <v>1.833</v>
      </c>
      <c r="I47">
        <f t="shared" ref="I47:I49" si="12">$F$46*H47</f>
        <v>9.8710070914775488E-2</v>
      </c>
      <c r="K47">
        <f>$B$28-I47</f>
        <v>16.413789929085219</v>
      </c>
      <c r="L47">
        <f>$B$28+I47</f>
        <v>16.611210070914773</v>
      </c>
    </row>
    <row r="48" spans="1:12" x14ac:dyDescent="0.25">
      <c r="G48" s="4">
        <v>0.95</v>
      </c>
      <c r="H48">
        <v>2.262</v>
      </c>
      <c r="I48">
        <f t="shared" si="12"/>
        <v>0.12181242793738252</v>
      </c>
      <c r="K48">
        <f t="shared" ref="K48:K49" si="13">$B$28-I48</f>
        <v>16.390687572062614</v>
      </c>
      <c r="L48">
        <f t="shared" ref="L48:L49" si="14">$B$28+I48</f>
        <v>16.634312427937378</v>
      </c>
    </row>
    <row r="49" spans="7:12" x14ac:dyDescent="0.25">
      <c r="G49" s="4">
        <v>0.99</v>
      </c>
      <c r="H49" s="2">
        <v>3.25</v>
      </c>
      <c r="I49">
        <f t="shared" si="12"/>
        <v>0.17501785623187144</v>
      </c>
      <c r="K49">
        <f t="shared" si="13"/>
        <v>16.337482143768124</v>
      </c>
      <c r="L49">
        <f t="shared" si="14"/>
        <v>16.687517856231867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értékes jegyek</vt:lpstr>
      <vt:lpstr>Student</vt:lpstr>
      <vt:lpstr>diagram</vt:lpstr>
      <vt:lpstr>x_Studenthez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cp:lastPrinted>2019-09-17T18:16:40Z</cp:lastPrinted>
  <dcterms:created xsi:type="dcterms:W3CDTF">2019-09-17T17:37:48Z</dcterms:created>
  <dcterms:modified xsi:type="dcterms:W3CDTF">2020-09-16T08:17:47Z</dcterms:modified>
</cp:coreProperties>
</file>